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0" yWindow="0" windowWidth="28800" windowHeight="12210"/>
  </bookViews>
  <sheets>
    <sheet name="Meldungen" sheetId="1" r:id="rId1"/>
    <sheet name="Rechnung" sheetId="5" state="hidden" r:id="rId2"/>
  </sheets>
  <definedNames>
    <definedName name="Altersklassen">Meldungen!$K$14:$K$15</definedName>
    <definedName name="Anzahl_männlicher_Offizieller">Rechnung!$G$26</definedName>
    <definedName name="Anzahl_männlicher_Offizieller_mit_ITP">Rechnung!$H$26</definedName>
    <definedName name="Anzahl_männlicher_Offizieller_ohne_ITP">Rechnung!$I$26</definedName>
    <definedName name="Anzahl_Sportlerinnen">Rechnung!$G$24</definedName>
    <definedName name="Anzahl_Sportlerinnen_mit_ITP">Rechnung!$H$24</definedName>
    <definedName name="Anzahl_Sportlerinnen_ohne_ITP">Rechnung!$I$24</definedName>
    <definedName name="Anzahl_weiblicher_Offizieller">Rechnung!$G$25</definedName>
    <definedName name="Anzahl_weiblicher_Offizieller_mit_ITP">Rechnung!$H$25</definedName>
    <definedName name="Anzahl_weiblicher_Offizieller_ohne_ITP">Rechnung!$I$25</definedName>
    <definedName name="_xlnm.Print_Area" localSheetId="0">Meldungen!$A$1:$M$68</definedName>
    <definedName name="_xlnm.Print_Area" localSheetId="1">Rechnung!$A$1:$D$44</definedName>
    <definedName name="Geschlecht">Meldungen!$K$22:$K$23</definedName>
    <definedName name="Gewichtsklassen2">Meldungen!$K$27:$K$36</definedName>
    <definedName name="ITC_choice">Meldungen!$K$24:$K$26</definedName>
    <definedName name="Jahre">Meldungen!$K$16:$K$21</definedName>
    <definedName name="männlich">Meldungen!$K$22</definedName>
    <definedName name="no_nein">Meldungen!$K$12</definedName>
    <definedName name="weiblich">Meldungen!$K$23</definedName>
    <definedName name="yes_ja">Meldungen!$K$11</definedName>
    <definedName name="yes_no">Meldungen!$K$11:$K$12</definedName>
  </definedNames>
  <calcPr calcId="125725"/>
</workbook>
</file>

<file path=xl/calcChain.xml><?xml version="1.0" encoding="utf-8"?>
<calcChain xmlns="http://schemas.openxmlformats.org/spreadsheetml/2006/main">
  <c r="G25" i="5"/>
  <c r="K26" i="1"/>
  <c r="I24" i="5"/>
  <c r="G24"/>
  <c r="C25" s="1"/>
  <c r="D25" s="1"/>
  <c r="H26"/>
  <c r="H24"/>
  <c r="C30" s="1"/>
  <c r="D30" s="1"/>
  <c r="H25"/>
  <c r="I26"/>
  <c r="G26"/>
  <c r="I25"/>
  <c r="D31"/>
  <c r="D32"/>
  <c r="D33"/>
  <c r="D19"/>
  <c r="A13"/>
  <c r="A12"/>
  <c r="A11"/>
  <c r="A10"/>
  <c r="D17"/>
  <c r="C27" l="1"/>
  <c r="D27" s="1"/>
  <c r="C28"/>
  <c r="D28" s="1"/>
  <c r="D29"/>
  <c r="D35" l="1"/>
</calcChain>
</file>

<file path=xl/comments1.xml><?xml version="1.0" encoding="utf-8"?>
<comments xmlns="http://schemas.openxmlformats.org/spreadsheetml/2006/main">
  <authors>
    <author>master</author>
    <author>Michael Sommer</author>
    <author>Steffn&amp;Michi</author>
    <author>TJV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english:
</t>
        </r>
        <r>
          <rPr>
            <b/>
            <u/>
            <sz val="9"/>
            <color indexed="81"/>
            <rFont val="Tahoma"/>
            <family val="2"/>
          </rPr>
          <t>Club / nation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english:</t>
        </r>
        <r>
          <rPr>
            <sz val="9"/>
            <color indexed="81"/>
            <rFont val="Tahoma"/>
            <family val="2"/>
          </rPr>
          <t xml:space="preserve">
contact details: last name, first name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english:</t>
        </r>
        <r>
          <rPr>
            <sz val="9"/>
            <color indexed="81"/>
            <rFont val="Tahoma"/>
            <family val="2"/>
          </rPr>
          <t xml:space="preserve">
phone / fax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 xml:space="preserve">english:
</t>
        </r>
        <r>
          <rPr>
            <sz val="9"/>
            <color indexed="81"/>
            <rFont val="Tahoma"/>
            <family val="2"/>
          </rPr>
          <t>gender
m - male
w - female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english:</t>
        </r>
        <r>
          <rPr>
            <sz val="9"/>
            <color indexed="81"/>
            <rFont val="Tahoma"/>
            <family val="2"/>
          </rPr>
          <t xml:space="preserve">
participation training camp
So-Di = Sunday to Tuesday
So-Mi = Sunday to Wednesday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>english:</t>
        </r>
        <r>
          <rPr>
            <sz val="9"/>
            <color indexed="81"/>
            <rFont val="Tahoma"/>
            <family val="2"/>
          </rPr>
          <t xml:space="preserve">
Friday March 23th to 24th</t>
        </r>
      </text>
    </comment>
    <comment ref="M13" authorId="2">
      <text>
        <r>
          <rPr>
            <b/>
            <sz val="9"/>
            <color indexed="81"/>
            <rFont val="Tahoma"/>
            <charset val="1"/>
          </rPr>
          <t>english:</t>
        </r>
        <r>
          <rPr>
            <sz val="9"/>
            <color indexed="81"/>
            <rFont val="Tahoma"/>
            <charset val="1"/>
          </rPr>
          <t xml:space="preserve">
Saturday March 24t</t>
        </r>
        <r>
          <rPr>
            <sz val="9"/>
            <color indexed="81"/>
            <rFont val="Tahoma"/>
            <family val="2"/>
          </rPr>
          <t>h</t>
        </r>
        <r>
          <rPr>
            <sz val="9"/>
            <color indexed="81"/>
            <rFont val="Tahoma"/>
            <charset val="1"/>
          </rPr>
          <t xml:space="preserve"> to 25th - use only, if you </t>
        </r>
        <r>
          <rPr>
            <b/>
            <sz val="9"/>
            <color indexed="81"/>
            <rFont val="Tahoma"/>
            <family val="2"/>
          </rPr>
          <t>DON'T</t>
        </r>
        <r>
          <rPr>
            <sz val="9"/>
            <color indexed="81"/>
            <rFont val="Tahoma"/>
            <charset val="1"/>
          </rPr>
          <t xml:space="preserve"> take part in the training camp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english:</t>
        </r>
        <r>
          <rPr>
            <sz val="9"/>
            <color indexed="81"/>
            <rFont val="Tahoma"/>
            <family val="2"/>
          </rPr>
          <t xml:space="preserve">
last name (UPPER CASE)</t>
        </r>
      </text>
    </comment>
    <comment ref="E21" authorId="2">
      <text>
        <r>
          <rPr>
            <b/>
            <sz val="9"/>
            <color indexed="81"/>
            <rFont val="Tahoma"/>
            <family val="2"/>
          </rPr>
          <t>english:</t>
        </r>
        <r>
          <rPr>
            <sz val="9"/>
            <color indexed="81"/>
            <rFont val="Tahoma"/>
            <family val="2"/>
          </rPr>
          <t xml:space="preserve">
year of birth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english:</t>
        </r>
        <r>
          <rPr>
            <sz val="9"/>
            <color indexed="81"/>
            <rFont val="Tahoma"/>
            <family val="2"/>
          </rPr>
          <t xml:space="preserve">
weight category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english:</t>
        </r>
        <r>
          <rPr>
            <sz val="9"/>
            <color indexed="81"/>
            <rFont val="Tahoma"/>
            <family val="2"/>
          </rPr>
          <t xml:space="preserve">
age group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english:</t>
        </r>
        <r>
          <rPr>
            <sz val="9"/>
            <color indexed="81"/>
            <rFont val="Tahoma"/>
            <family val="2"/>
          </rPr>
          <t xml:space="preserve">
participation training camp
So-Di = Sunday to Tuesday
So-Mi = Sunday to Wednesday</t>
        </r>
      </text>
    </comment>
    <comment ref="L21" authorId="1">
      <text>
        <r>
          <rPr>
            <b/>
            <sz val="9"/>
            <color indexed="81"/>
            <rFont val="Tahoma"/>
            <family val="2"/>
          </rPr>
          <t>english:</t>
        </r>
        <r>
          <rPr>
            <sz val="9"/>
            <color indexed="81"/>
            <rFont val="Tahoma"/>
            <family val="2"/>
          </rPr>
          <t xml:space="preserve">
Friday March 23th to 24th</t>
        </r>
      </text>
    </comment>
    <comment ref="M21" authorId="2">
      <text>
        <r>
          <rPr>
            <b/>
            <sz val="9"/>
            <color indexed="81"/>
            <rFont val="Tahoma"/>
            <charset val="1"/>
          </rPr>
          <t>english:</t>
        </r>
        <r>
          <rPr>
            <sz val="9"/>
            <color indexed="81"/>
            <rFont val="Tahoma"/>
            <charset val="1"/>
          </rPr>
          <t xml:space="preserve">
Saturday March 24t</t>
        </r>
        <r>
          <rPr>
            <sz val="9"/>
            <color indexed="81"/>
            <rFont val="Tahoma"/>
            <family val="2"/>
          </rPr>
          <t>h</t>
        </r>
        <r>
          <rPr>
            <sz val="9"/>
            <color indexed="81"/>
            <rFont val="Tahoma"/>
            <charset val="1"/>
          </rPr>
          <t xml:space="preserve"> to 25th - use only, if you </t>
        </r>
        <r>
          <rPr>
            <b/>
            <sz val="9"/>
            <color indexed="81"/>
            <rFont val="Tahoma"/>
            <family val="2"/>
          </rPr>
          <t>DON'T</t>
        </r>
        <r>
          <rPr>
            <sz val="9"/>
            <color indexed="81"/>
            <rFont val="Tahoma"/>
            <charset val="1"/>
          </rPr>
          <t xml:space="preserve"> take part in the training camp</t>
        </r>
      </text>
    </comment>
    <comment ref="C50" authorId="3">
      <text>
        <r>
          <rPr>
            <b/>
            <sz val="8"/>
            <color indexed="81"/>
            <rFont val="Tahoma"/>
            <family val="2"/>
          </rPr>
          <t>english:</t>
        </r>
        <r>
          <rPr>
            <sz val="8"/>
            <color indexed="81"/>
            <rFont val="Tahoma"/>
            <family val="2"/>
          </rPr>
          <t xml:space="preserve">
transport necessary?</t>
        </r>
      </text>
    </comment>
    <comment ref="F50" authorId="3">
      <text>
        <r>
          <rPr>
            <b/>
            <sz val="8"/>
            <color indexed="81"/>
            <rFont val="Tahoma"/>
            <family val="2"/>
          </rPr>
          <t xml:space="preserve">english:
</t>
        </r>
        <r>
          <rPr>
            <sz val="8"/>
            <color indexed="81"/>
            <rFont val="Tahoma"/>
            <family val="2"/>
          </rPr>
          <t xml:space="preserve">transport necessary?
</t>
        </r>
      </text>
    </comment>
    <comment ref="C53" authorId="3">
      <text>
        <r>
          <rPr>
            <b/>
            <sz val="8"/>
            <color indexed="81"/>
            <rFont val="Tahoma"/>
            <family val="2"/>
          </rPr>
          <t>english:</t>
        </r>
        <r>
          <rPr>
            <sz val="8"/>
            <color indexed="81"/>
            <rFont val="Tahoma"/>
            <family val="2"/>
          </rPr>
          <t xml:space="preserve"> airport/station</t>
        </r>
      </text>
    </comment>
    <comment ref="F53" authorId="3">
      <text>
        <r>
          <rPr>
            <b/>
            <sz val="8"/>
            <color indexed="81"/>
            <rFont val="Tahoma"/>
            <family val="2"/>
          </rPr>
          <t xml:space="preserve">english: </t>
        </r>
        <r>
          <rPr>
            <sz val="8"/>
            <color indexed="81"/>
            <rFont val="Tahoma"/>
            <family val="2"/>
          </rPr>
          <t>airport/station</t>
        </r>
      </text>
    </comment>
    <comment ref="C54" authorId="3">
      <text>
        <r>
          <rPr>
            <b/>
            <sz val="8"/>
            <color indexed="81"/>
            <rFont val="Tahoma"/>
            <family val="2"/>
          </rPr>
          <t>english:</t>
        </r>
        <r>
          <rPr>
            <sz val="8"/>
            <color indexed="81"/>
            <rFont val="Tahoma"/>
            <family val="2"/>
          </rPr>
          <t xml:space="preserve"> train-n° / flight-n°</t>
        </r>
      </text>
    </comment>
    <comment ref="F54" authorId="3">
      <text>
        <r>
          <rPr>
            <b/>
            <sz val="8"/>
            <color indexed="81"/>
            <rFont val="Tahoma"/>
            <family val="2"/>
          </rPr>
          <t xml:space="preserve">english: </t>
        </r>
        <r>
          <rPr>
            <sz val="8"/>
            <color indexed="81"/>
            <rFont val="Tahoma"/>
            <family val="2"/>
          </rPr>
          <t xml:space="preserve">train-n° / flight-n°
</t>
        </r>
      </text>
    </comment>
    <comment ref="B56" authorId="3">
      <text>
        <r>
          <rPr>
            <b/>
            <sz val="8"/>
            <color indexed="81"/>
            <rFont val="Tahoma"/>
            <family val="2"/>
          </rPr>
          <t xml:space="preserve">english: 
</t>
        </r>
        <r>
          <rPr>
            <sz val="8"/>
            <color indexed="81"/>
            <rFont val="Tahoma"/>
            <family val="2"/>
          </rPr>
          <t>costs (per person)</t>
        </r>
      </text>
    </comment>
    <comment ref="B57" authorId="3">
      <text>
        <r>
          <rPr>
            <b/>
            <sz val="8"/>
            <color indexed="81"/>
            <rFont val="Tahoma"/>
            <family val="2"/>
          </rPr>
          <t xml:space="preserve">english:
</t>
        </r>
        <r>
          <rPr>
            <sz val="8"/>
            <color indexed="81"/>
            <rFont val="Tahoma"/>
            <family val="2"/>
          </rPr>
          <t xml:space="preserve">accomodation shared rooms </t>
        </r>
      </text>
    </comment>
    <comment ref="B58" authorId="3">
      <text>
        <r>
          <rPr>
            <b/>
            <sz val="8"/>
            <color indexed="81"/>
            <rFont val="Tahoma"/>
            <family val="2"/>
          </rPr>
          <t xml:space="preserve">english: 
</t>
        </r>
        <r>
          <rPr>
            <sz val="8"/>
            <color indexed="81"/>
            <rFont val="Tahoma"/>
            <family val="2"/>
          </rPr>
          <t>accomodation single room</t>
        </r>
      </text>
    </comment>
    <comment ref="B59" authorId="3">
      <text>
        <r>
          <rPr>
            <b/>
            <sz val="8"/>
            <color indexed="81"/>
            <rFont val="Tahoma"/>
            <family val="2"/>
          </rPr>
          <t xml:space="preserve">english: </t>
        </r>
        <r>
          <rPr>
            <sz val="8"/>
            <color indexed="81"/>
            <rFont val="Tahoma"/>
            <family val="2"/>
          </rPr>
          <t>training camp all inclusive (Saturday dinner - Wednesday lunch, accomodation, participation camp)</t>
        </r>
      </text>
    </comment>
    <comment ref="B60" authorId="3">
      <text>
        <r>
          <rPr>
            <b/>
            <sz val="8"/>
            <color indexed="81"/>
            <rFont val="Tahoma"/>
            <family val="2"/>
          </rPr>
          <t xml:space="preserve">english: </t>
        </r>
        <r>
          <rPr>
            <sz val="8"/>
            <color indexed="81"/>
            <rFont val="Tahoma"/>
            <family val="2"/>
          </rPr>
          <t>transportation (price under reserve)</t>
        </r>
      </text>
    </comment>
  </commentList>
</comments>
</file>

<file path=xl/comments2.xml><?xml version="1.0" encoding="utf-8"?>
<comments xmlns="http://schemas.openxmlformats.org/spreadsheetml/2006/main">
  <authors>
    <author>Michael Sommer</author>
  </authors>
  <commentList>
    <comment ref="G24" authorId="0">
      <text>
        <r>
          <rPr>
            <b/>
            <sz val="9"/>
            <color indexed="81"/>
            <rFont val="Arial"/>
            <family val="2"/>
          </rPr>
          <t>Michael Sommer:</t>
        </r>
        <r>
          <rPr>
            <sz val="9"/>
            <color indexed="81"/>
            <rFont val="Arial"/>
            <family val="2"/>
          </rPr>
          <t xml:space="preserve">
Zählt bei den Nachnamen der Sportlerinnen, wie viele Zeilen bei nicht leer sind.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Michael Sommer:</t>
        </r>
        <r>
          <rPr>
            <sz val="9"/>
            <color indexed="81"/>
            <rFont val="Tahoma"/>
            <family val="2"/>
          </rPr>
          <t xml:space="preserve">
Zählt in der Spalte ITC bei den Sportlerinnen, wie viele den Text beginnend mit "So" haben.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Michael Sommer:</t>
        </r>
        <r>
          <rPr>
            <sz val="9"/>
            <color indexed="81"/>
            <rFont val="Tahoma"/>
            <family val="2"/>
          </rPr>
          <t xml:space="preserve">
Zählt in der Spalte ITC der Sportlerinnen, wie viele ein "no/nein" stehen haben.</t>
        </r>
      </text>
    </comment>
    <comment ref="G25" authorId="0">
      <text>
        <r>
          <rPr>
            <b/>
            <sz val="9"/>
            <color indexed="81"/>
            <rFont val="Arial"/>
            <family val="2"/>
          </rPr>
          <t>Michael Sommer:</t>
        </r>
        <r>
          <rPr>
            <sz val="9"/>
            <color indexed="81"/>
            <rFont val="Arial"/>
            <family val="2"/>
          </rPr>
          <t xml:space="preserve">
Zählt bei der Geschlechtsangabe der Offiziellen, wie viele Zeilen den Wert weiblich beinhalten.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Michael Sommer:</t>
        </r>
        <r>
          <rPr>
            <sz val="9"/>
            <color indexed="81"/>
            <rFont val="Tahoma"/>
            <family val="2"/>
          </rPr>
          <t xml:space="preserve">
Zählt in der Spalte ITC bei den weiblichen Offiziellen, wie viele den Text beginnend mit "So" haben.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Michael Sommer:</t>
        </r>
        <r>
          <rPr>
            <sz val="9"/>
            <color indexed="81"/>
            <rFont val="Tahoma"/>
            <family val="2"/>
          </rPr>
          <t xml:space="preserve">
Zählt in der Spalte ITC der weiblichen Offiziellen, wie viele ein "no/nein" stehen haben.</t>
        </r>
      </text>
    </comment>
    <comment ref="G26" authorId="0">
      <text>
        <r>
          <rPr>
            <b/>
            <sz val="9"/>
            <color indexed="81"/>
            <rFont val="Arial"/>
            <family val="2"/>
          </rPr>
          <t xml:space="preserve">Michael Sommer:
</t>
        </r>
        <r>
          <rPr>
            <sz val="9"/>
            <color indexed="81"/>
            <rFont val="Arial"/>
            <family val="2"/>
          </rPr>
          <t>Zählt bei den Nachnamen der Geschlechtsangabe der Offiziellen, wie viele den Wert männlich beinhalten.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Michael Sommer:</t>
        </r>
        <r>
          <rPr>
            <sz val="9"/>
            <color indexed="81"/>
            <rFont val="Tahoma"/>
            <family val="2"/>
          </rPr>
          <t xml:space="preserve">
Zählt in der Spalte ITC bei den männlichen Offiziellen, wie viele den Text beginnend mit "So" haben.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Michael Sommer:</t>
        </r>
        <r>
          <rPr>
            <sz val="9"/>
            <color indexed="81"/>
            <rFont val="Tahoma"/>
            <family val="2"/>
          </rPr>
          <t xml:space="preserve">
Zählt in der Spalte ITC der männlcihen Offiziellen, wie viele ein "no/nein" stehen haben.</t>
        </r>
      </text>
    </comment>
  </commentList>
</comments>
</file>

<file path=xl/sharedStrings.xml><?xml version="1.0" encoding="utf-8"?>
<sst xmlns="http://schemas.openxmlformats.org/spreadsheetml/2006/main" count="100" uniqueCount="85">
  <si>
    <t>Telefon / Fax :</t>
  </si>
  <si>
    <t>Verein / Landesverband</t>
  </si>
  <si>
    <t>Nr.:</t>
  </si>
  <si>
    <t>AK</t>
  </si>
  <si>
    <t>ITC</t>
  </si>
  <si>
    <t>Gew.kl</t>
  </si>
  <si>
    <t>Jahrgang</t>
  </si>
  <si>
    <t>x</t>
  </si>
  <si>
    <t>+78</t>
  </si>
  <si>
    <t xml:space="preserve">E-Mail: </t>
  </si>
  <si>
    <t>Offizielle / Officials</t>
  </si>
  <si>
    <t>Name / last name</t>
  </si>
  <si>
    <t>Vorname / first name</t>
  </si>
  <si>
    <t>Funktion / role</t>
  </si>
  <si>
    <t>Sportlerinnen / contestants</t>
  </si>
  <si>
    <t>Please consider the environment before printing this document.</t>
  </si>
  <si>
    <t>info@thueringer-judoverband.de</t>
  </si>
  <si>
    <t>+70</t>
  </si>
  <si>
    <t>Bemerkungen / notes:</t>
  </si>
  <si>
    <t>Kontaktadresse: Name, Vorname</t>
  </si>
  <si>
    <t>U18</t>
  </si>
  <si>
    <t>Reg-Nr.</t>
  </si>
  <si>
    <t>U21</t>
  </si>
  <si>
    <t>w</t>
  </si>
  <si>
    <t>Thüringer Judo-Verband</t>
  </si>
  <si>
    <t>Geschäftstelle</t>
  </si>
  <si>
    <t>Schützenstraße 4</t>
  </si>
  <si>
    <t>Steuernummer: 151/142/51493</t>
  </si>
  <si>
    <t>Erfurt, den</t>
  </si>
  <si>
    <t>Position</t>
  </si>
  <si>
    <t>Einzelpreis</t>
  </si>
  <si>
    <t>Personen</t>
  </si>
  <si>
    <t>Gesamtpreis</t>
  </si>
  <si>
    <t>Internationales Trainings Camp</t>
  </si>
  <si>
    <t>Gesamt</t>
  </si>
  <si>
    <t xml:space="preserve">Sparkasse Mittelthüringen </t>
  </si>
  <si>
    <t>IBAN: DE 65 82051000 0130024457</t>
  </si>
  <si>
    <t>Swift code (BIC) HELADEF1WEM</t>
  </si>
  <si>
    <t>Bitte Rechnungsnummer angeben!</t>
  </si>
  <si>
    <t>Preis ist ohne Überweisungsgebühren!!!</t>
  </si>
  <si>
    <t>m</t>
  </si>
  <si>
    <t>m
w</t>
  </si>
  <si>
    <t>Datum der Abreise:</t>
  </si>
  <si>
    <t>Anreise / Arrival</t>
  </si>
  <si>
    <t>Abreise / Departure</t>
  </si>
  <si>
    <t>Transport benötigt:</t>
  </si>
  <si>
    <t>Datum / date:</t>
  </si>
  <si>
    <t>Zeit / time:</t>
  </si>
  <si>
    <t>Flughafen bzw. Bahnhof:</t>
  </si>
  <si>
    <t>Zug- bzw. Flugnummer:</t>
  </si>
  <si>
    <t>mit ITP</t>
  </si>
  <si>
    <t>ohne ITP</t>
  </si>
  <si>
    <t>99096 Erfurt / GERMANY</t>
  </si>
  <si>
    <t>Unterkunft/accomodation</t>
  </si>
  <si>
    <t>Thüringer Judo-Verband e.V.
Schützenstraße 4
99096 Erfurt</t>
  </si>
  <si>
    <t>Übernachtung Einzelzimmer</t>
  </si>
  <si>
    <t>Preise (p.P.)</t>
  </si>
  <si>
    <t>Teilnahme Trainingscamp</t>
  </si>
  <si>
    <t>Startgeld (entry fee)</t>
  </si>
  <si>
    <t>english explanations on the red triangles</t>
  </si>
  <si>
    <t xml:space="preserve"> Rechnung</t>
  </si>
  <si>
    <t>Transportpauschale (transfer airport)</t>
  </si>
  <si>
    <t>Übernachtung Mehrbettzimmer (Aufbettung möglich)</t>
  </si>
  <si>
    <t>Internationales Trainingscamp (all incl. ab Samstag Abendessen)</t>
  </si>
  <si>
    <t>Einzelzimmer (single rooms)</t>
  </si>
  <si>
    <t>ja/yes</t>
    <phoneticPr fontId="0" type="noConversion"/>
  </si>
  <si>
    <t>nein/no</t>
    <phoneticPr fontId="0" type="noConversion"/>
  </si>
  <si>
    <t>Mehrbettzimmer (shared rooms, dorm)</t>
    <phoneticPr fontId="21" type="noConversion"/>
  </si>
  <si>
    <t>Thüringer Judo-Verband e.V.</t>
    <phoneticPr fontId="21" type="noConversion"/>
  </si>
  <si>
    <t>Betrag überweisen an:</t>
    <phoneticPr fontId="21" type="noConversion"/>
  </si>
  <si>
    <t>So-Di</t>
    <phoneticPr fontId="0" type="noConversion"/>
  </si>
  <si>
    <t>So-Mi</t>
    <phoneticPr fontId="0" type="noConversion"/>
  </si>
  <si>
    <t>gesamt</t>
    <phoneticPr fontId="21" type="noConversion"/>
  </si>
  <si>
    <t>weibliche Offizielle:</t>
    <phoneticPr fontId="21" type="noConversion"/>
  </si>
  <si>
    <t>männliche Offizielle:</t>
    <phoneticPr fontId="21" type="noConversion"/>
  </si>
  <si>
    <t>Sportlerinnen:</t>
    <phoneticPr fontId="21" type="noConversion"/>
  </si>
  <si>
    <t>alle Angaben ohne Gewähr</t>
    <phoneticPr fontId="21" type="noConversion"/>
  </si>
  <si>
    <t xml:space="preserve">Transportpauschale p.P. (unter Vorbehalt/ conditionally) </t>
  </si>
  <si>
    <t>Freitag
23.03. - 24.03.</t>
  </si>
  <si>
    <t>Samstag
24.03. - 25.03.</t>
  </si>
  <si>
    <t>Namentliche Meldung für 27. Internationaler ThüringenPokal 2018</t>
  </si>
  <si>
    <t>27th International ThuringiaCup 2018: Official Entry Form</t>
  </si>
  <si>
    <t>27. Internationaler Thüringen Pokal 2018 Bad Blankenburg</t>
  </si>
  <si>
    <t>14. Internationales Trainings Camp 2018 Bad Blankenburg</t>
  </si>
  <si>
    <r>
      <t>Name (</t>
    </r>
    <r>
      <rPr>
        <sz val="9"/>
        <rFont val="Arial"/>
        <family val="2"/>
      </rPr>
      <t>GROẞBUCHSTABEN</t>
    </r>
    <r>
      <rPr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</si>
</sst>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8" formatCode="#,##0.00\ &quot;€&quot;;[Red]\-#,##0.00\ &quot;€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u/>
      <sz val="1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u/>
      <sz val="11"/>
      <color theme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rgb="FFFF0000"/>
      <name val="Arial"/>
      <family val="2"/>
    </font>
    <font>
      <sz val="9"/>
      <name val="宋体"/>
      <family val="3"/>
      <charset val="13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11"/>
      <color theme="0" tint="-0.499984740745262"/>
      <name val="Arial"/>
      <family val="2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Border="1"/>
    <xf numFmtId="0" fontId="0" fillId="0" borderId="0" xfId="0" applyBorder="1"/>
    <xf numFmtId="0" fontId="8" fillId="0" borderId="0" xfId="0" applyFont="1"/>
    <xf numFmtId="0" fontId="8" fillId="0" borderId="0" xfId="0" quotePrefix="1" applyFont="1" applyAlignment="1">
      <alignment horizontal="right"/>
    </xf>
    <xf numFmtId="0" fontId="3" fillId="0" borderId="12" xfId="0" applyFont="1" applyBorder="1" applyAlignment="1"/>
    <xf numFmtId="0" fontId="8" fillId="0" borderId="15" xfId="0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3" fillId="0" borderId="20" xfId="0" applyFont="1" applyBorder="1"/>
    <xf numFmtId="0" fontId="3" fillId="0" borderId="6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vertical="top"/>
    </xf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49" fontId="0" fillId="0" borderId="0" xfId="0" applyNumberFormat="1"/>
    <xf numFmtId="49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/>
    <xf numFmtId="0" fontId="8" fillId="0" borderId="21" xfId="0" applyFont="1" applyBorder="1"/>
    <xf numFmtId="0" fontId="8" fillId="0" borderId="7" xfId="0" applyFont="1" applyBorder="1" applyAlignment="1"/>
    <xf numFmtId="0" fontId="8" fillId="0" borderId="1" xfId="0" applyFont="1" applyBorder="1"/>
    <xf numFmtId="0" fontId="8" fillId="0" borderId="8" xfId="0" applyFont="1" applyBorder="1" applyAlignment="1"/>
    <xf numFmtId="0" fontId="8" fillId="0" borderId="22" xfId="0" applyFont="1" applyBorder="1"/>
    <xf numFmtId="0" fontId="8" fillId="0" borderId="18" xfId="0" applyFont="1" applyBorder="1" applyAlignment="1"/>
    <xf numFmtId="0" fontId="8" fillId="0" borderId="14" xfId="0" applyFont="1" applyBorder="1" applyAlignment="1">
      <alignment horizontal="center"/>
    </xf>
    <xf numFmtId="0" fontId="3" fillId="0" borderId="20" xfId="0" applyFont="1" applyBorder="1" applyAlignment="1"/>
    <xf numFmtId="0" fontId="5" fillId="0" borderId="40" xfId="0" applyFont="1" applyBorder="1" applyAlignment="1">
      <alignment wrapText="1"/>
    </xf>
    <xf numFmtId="0" fontId="0" fillId="0" borderId="0" xfId="0" applyAlignment="1">
      <alignment horizontal="center"/>
    </xf>
    <xf numFmtId="0" fontId="8" fillId="0" borderId="27" xfId="0" applyFont="1" applyBorder="1"/>
    <xf numFmtId="0" fontId="8" fillId="0" borderId="30" xfId="0" applyFont="1" applyBorder="1"/>
    <xf numFmtId="0" fontId="8" fillId="0" borderId="32" xfId="0" applyFont="1" applyBorder="1"/>
    <xf numFmtId="0" fontId="4" fillId="0" borderId="47" xfId="0" applyFont="1" applyBorder="1" applyAlignment="1"/>
    <xf numFmtId="0" fontId="3" fillId="0" borderId="48" xfId="0" applyFont="1" applyBorder="1" applyAlignment="1"/>
    <xf numFmtId="0" fontId="4" fillId="0" borderId="50" xfId="0" applyFont="1" applyBorder="1" applyAlignment="1"/>
    <xf numFmtId="0" fontId="8" fillId="0" borderId="30" xfId="0" applyFont="1" applyBorder="1" applyAlignment="1"/>
    <xf numFmtId="0" fontId="4" fillId="0" borderId="51" xfId="0" applyFont="1" applyBorder="1" applyAlignment="1"/>
    <xf numFmtId="0" fontId="0" fillId="0" borderId="52" xfId="0" applyBorder="1" applyAlignment="1"/>
    <xf numFmtId="0" fontId="8" fillId="0" borderId="24" xfId="0" applyFont="1" applyBorder="1" applyAlignment="1"/>
    <xf numFmtId="0" fontId="8" fillId="0" borderId="25" xfId="0" applyFont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/>
    <xf numFmtId="0" fontId="8" fillId="0" borderId="45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3" fillId="0" borderId="11" xfId="0" applyFont="1" applyBorder="1" applyAlignment="1"/>
    <xf numFmtId="0" fontId="3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4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41" xfId="0" quotePrefix="1" applyFont="1" applyBorder="1" applyAlignment="1">
      <alignment horizontal="center"/>
    </xf>
    <xf numFmtId="0" fontId="8" fillId="0" borderId="42" xfId="0" quotePrefix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6" fontId="5" fillId="0" borderId="0" xfId="0" applyNumberFormat="1" applyFont="1" applyAlignment="1">
      <alignment horizontal="center"/>
    </xf>
    <xf numFmtId="0" fontId="8" fillId="0" borderId="0" xfId="0" applyFont="1" applyFill="1" applyBorder="1"/>
    <xf numFmtId="0" fontId="22" fillId="0" borderId="0" xfId="3" applyFont="1" applyAlignment="1">
      <alignment horizontal="left"/>
    </xf>
    <xf numFmtId="0" fontId="22" fillId="0" borderId="0" xfId="3" applyFont="1" applyBorder="1"/>
    <xf numFmtId="0" fontId="22" fillId="0" borderId="0" xfId="3" applyFont="1" applyFill="1" applyBorder="1"/>
    <xf numFmtId="0" fontId="23" fillId="0" borderId="0" xfId="3" applyFont="1" applyFill="1" applyBorder="1"/>
    <xf numFmtId="0" fontId="24" fillId="0" borderId="0" xfId="3" applyFont="1"/>
    <xf numFmtId="0" fontId="22" fillId="0" borderId="0" xfId="3" applyFont="1"/>
    <xf numFmtId="0" fontId="22" fillId="0" borderId="0" xfId="3" applyFont="1" applyAlignment="1">
      <alignment horizontal="center"/>
    </xf>
    <xf numFmtId="14" fontId="22" fillId="0" borderId="0" xfId="3" applyNumberFormat="1" applyFont="1" applyAlignment="1">
      <alignment horizontal="left"/>
    </xf>
    <xf numFmtId="0" fontId="25" fillId="0" borderId="0" xfId="3" applyFont="1"/>
    <xf numFmtId="0" fontId="22" fillId="0" borderId="0" xfId="3" applyFont="1" applyAlignment="1"/>
    <xf numFmtId="0" fontId="22" fillId="0" borderId="8" xfId="3" applyFont="1" applyBorder="1" applyAlignment="1">
      <alignment horizontal="center"/>
    </xf>
    <xf numFmtId="0" fontId="26" fillId="0" borderId="8" xfId="3" applyFont="1" applyBorder="1" applyAlignment="1">
      <alignment horizontal="center"/>
    </xf>
    <xf numFmtId="0" fontId="24" fillId="0" borderId="0" xfId="3" applyFont="1" applyAlignment="1"/>
    <xf numFmtId="0" fontId="27" fillId="0" borderId="3" xfId="3" applyFont="1" applyBorder="1"/>
    <xf numFmtId="0" fontId="27" fillId="0" borderId="3" xfId="3" applyFont="1" applyBorder="1" applyAlignment="1">
      <alignment horizontal="center"/>
    </xf>
    <xf numFmtId="0" fontId="27" fillId="0" borderId="3" xfId="3" applyFont="1" applyBorder="1" applyAlignment="1">
      <alignment horizontal="right"/>
    </xf>
    <xf numFmtId="0" fontId="24" fillId="0" borderId="0" xfId="3" applyFont="1" applyBorder="1"/>
    <xf numFmtId="8" fontId="24" fillId="0" borderId="0" xfId="3" applyNumberFormat="1" applyFont="1" applyBorder="1" applyAlignment="1">
      <alignment horizontal="right"/>
    </xf>
    <xf numFmtId="0" fontId="22" fillId="0" borderId="0" xfId="3" applyFont="1" applyBorder="1" applyAlignment="1">
      <alignment horizontal="center"/>
    </xf>
    <xf numFmtId="0" fontId="22" fillId="0" borderId="3" xfId="3" applyFont="1" applyBorder="1"/>
    <xf numFmtId="8" fontId="24" fillId="0" borderId="3" xfId="3" applyNumberFormat="1" applyFont="1" applyBorder="1" applyAlignment="1">
      <alignment horizontal="right"/>
    </xf>
    <xf numFmtId="0" fontId="23" fillId="0" borderId="8" xfId="3" applyFont="1" applyBorder="1" applyAlignment="1">
      <alignment horizontal="center"/>
    </xf>
    <xf numFmtId="8" fontId="27" fillId="0" borderId="8" xfId="3" applyNumberFormat="1" applyFont="1" applyBorder="1"/>
    <xf numFmtId="0" fontId="23" fillId="0" borderId="0" xfId="3" applyFont="1" applyBorder="1" applyAlignment="1">
      <alignment horizontal="center"/>
    </xf>
    <xf numFmtId="0" fontId="23" fillId="0" borderId="0" xfId="3" applyFont="1"/>
    <xf numFmtId="0" fontId="24" fillId="0" borderId="0" xfId="3" applyFont="1" applyBorder="1" applyAlignment="1">
      <alignment horizontal="right"/>
    </xf>
    <xf numFmtId="0" fontId="22" fillId="0" borderId="0" xfId="3" applyFont="1" applyBorder="1" applyAlignment="1">
      <alignment horizontal="right"/>
    </xf>
    <xf numFmtId="0" fontId="22" fillId="0" borderId="3" xfId="3" applyFont="1" applyBorder="1" applyAlignment="1">
      <alignment horizontal="right"/>
    </xf>
    <xf numFmtId="0" fontId="22" fillId="4" borderId="0" xfId="3" applyFont="1" applyFill="1"/>
    <xf numFmtId="0" fontId="30" fillId="4" borderId="0" xfId="3" applyFont="1" applyFill="1"/>
    <xf numFmtId="0" fontId="30" fillId="4" borderId="0" xfId="3" applyFont="1" applyFill="1" applyAlignment="1">
      <alignment horizontal="center" vertical="center"/>
    </xf>
    <xf numFmtId="0" fontId="31" fillId="4" borderId="0" xfId="3" applyFont="1" applyFill="1"/>
    <xf numFmtId="0" fontId="8" fillId="0" borderId="4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4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2" borderId="0" xfId="2" applyAlignment="1">
      <alignment horizontal="center"/>
    </xf>
    <xf numFmtId="0" fontId="8" fillId="0" borderId="36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37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39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7" fillId="0" borderId="0" xfId="1" applyAlignment="1" applyProtection="1">
      <alignment horizontal="center"/>
    </xf>
    <xf numFmtId="0" fontId="16" fillId="0" borderId="2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3" fillId="0" borderId="4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3" fillId="0" borderId="44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20" fillId="0" borderId="48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27" xfId="0" applyNumberFormat="1" applyFont="1" applyBorder="1" applyAlignment="1" applyProtection="1">
      <alignment horizontal="left" wrapText="1" shrinkToFit="1"/>
      <protection locked="0"/>
    </xf>
    <xf numFmtId="49" fontId="3" fillId="0" borderId="28" xfId="0" applyNumberFormat="1" applyFont="1" applyBorder="1" applyAlignment="1" applyProtection="1">
      <alignment horizontal="left" wrapText="1" shrinkToFit="1"/>
      <protection locked="0"/>
    </xf>
    <xf numFmtId="49" fontId="3" fillId="0" borderId="29" xfId="0" applyNumberFormat="1" applyFont="1" applyBorder="1" applyAlignment="1" applyProtection="1">
      <alignment horizontal="left" wrapText="1" shrinkToFit="1"/>
      <protection locked="0"/>
    </xf>
    <xf numFmtId="49" fontId="3" fillId="0" borderId="30" xfId="0" applyNumberFormat="1" applyFont="1" applyBorder="1" applyAlignment="1" applyProtection="1">
      <alignment horizontal="left" wrapText="1" shrinkToFit="1"/>
      <protection locked="0"/>
    </xf>
    <xf numFmtId="49" fontId="3" fillId="0" borderId="2" xfId="0" applyNumberFormat="1" applyFont="1" applyBorder="1" applyAlignment="1" applyProtection="1">
      <alignment horizontal="left" wrapText="1" shrinkToFit="1"/>
      <protection locked="0"/>
    </xf>
    <xf numFmtId="49" fontId="3" fillId="0" borderId="31" xfId="0" applyNumberFormat="1" applyFont="1" applyBorder="1" applyAlignment="1" applyProtection="1">
      <alignment horizontal="left" wrapText="1" shrinkToFit="1"/>
      <protection locked="0"/>
    </xf>
    <xf numFmtId="49" fontId="7" fillId="0" borderId="30" xfId="1" applyNumberFormat="1" applyBorder="1" applyAlignment="1" applyProtection="1">
      <alignment horizontal="left" wrapText="1" shrinkToFit="1"/>
      <protection locked="0"/>
    </xf>
    <xf numFmtId="49" fontId="3" fillId="0" borderId="32" xfId="0" applyNumberFormat="1" applyFont="1" applyBorder="1" applyAlignment="1" applyProtection="1">
      <alignment horizontal="left" wrapText="1" shrinkToFit="1"/>
      <protection locked="0"/>
    </xf>
    <xf numFmtId="49" fontId="3" fillId="0" borderId="33" xfId="0" applyNumberFormat="1" applyFont="1" applyBorder="1" applyAlignment="1" applyProtection="1">
      <alignment horizontal="left" wrapText="1" shrinkToFit="1"/>
      <protection locked="0"/>
    </xf>
    <xf numFmtId="49" fontId="3" fillId="0" borderId="34" xfId="0" applyNumberFormat="1" applyFont="1" applyBorder="1" applyAlignment="1" applyProtection="1">
      <alignment horizontal="left" wrapText="1" shrinkToFit="1"/>
      <protection locked="0"/>
    </xf>
    <xf numFmtId="0" fontId="8" fillId="0" borderId="0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23" fillId="0" borderId="0" xfId="3" applyFont="1" applyBorder="1" applyAlignment="1">
      <alignment horizontal="right" wrapText="1"/>
    </xf>
  </cellXfs>
  <cellStyles count="5">
    <cellStyle name="Gut" xfId="2" builtinId="26"/>
    <cellStyle name="Hyperlink" xfId="1" builtinId="8"/>
    <cellStyle name="Hyperlink 2" xfId="4"/>
    <cellStyle name="Standard" xfId="0" builtinId="0"/>
    <cellStyle name="Standard 2" xfId="3"/>
  </cellStyles>
  <dxfs count="1">
    <dxf>
      <font>
        <b/>
        <i val="0"/>
      </font>
    </dxf>
  </dxfs>
  <tableStyles count="1" defaultTableStyle="TableStyleMedium9" defaultPivotStyle="PivotStyleLight16">
    <tableStyle name="Tabellenformat 1" pivot="0" count="1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604631</xdr:colOff>
      <xdr:row>0</xdr:row>
      <xdr:rowOff>0</xdr:rowOff>
    </xdr:from>
    <xdr:to>
      <xdr:col>7</xdr:col>
      <xdr:colOff>128794</xdr:colOff>
      <xdr:row>3</xdr:row>
      <xdr:rowOff>19117</xdr:rowOff>
    </xdr:to>
    <xdr:pic>
      <xdr:nvPicPr>
        <xdr:cNvPr id="2" name="Grafik 1" descr="Briefkopf_allgemein_Englisch_Logo_Deutsch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667" r="5926"/>
        <a:stretch>
          <a:fillRect/>
        </a:stretch>
      </xdr:blipFill>
      <xdr:spPr>
        <a:xfrm>
          <a:off x="1449457" y="0"/>
          <a:ext cx="4712803" cy="1377465"/>
        </a:xfrm>
        <a:prstGeom prst="rect">
          <a:avLst/>
        </a:prstGeom>
      </xdr:spPr>
    </xdr:pic>
    <xdr:clientData/>
  </xdr:twoCellAnchor>
  <xdr:twoCellAnchor editAs="oneCell">
    <xdr:from>
      <xdr:col>8</xdr:col>
      <xdr:colOff>631963</xdr:colOff>
      <xdr:row>0</xdr:row>
      <xdr:rowOff>45138</xdr:rowOff>
    </xdr:from>
    <xdr:to>
      <xdr:col>12</xdr:col>
      <xdr:colOff>293203</xdr:colOff>
      <xdr:row>2</xdr:row>
      <xdr:rowOff>456660</xdr:rowOff>
    </xdr:to>
    <xdr:pic>
      <xdr:nvPicPr>
        <xdr:cNvPr id="3" name="Grafik 2" descr="tjv-groß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71202" y="45138"/>
          <a:ext cx="1134302" cy="1140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</xdr:colOff>
      <xdr:row>0</xdr:row>
      <xdr:rowOff>0</xdr:rowOff>
    </xdr:from>
    <xdr:to>
      <xdr:col>2</xdr:col>
      <xdr:colOff>511477</xdr:colOff>
      <xdr:row>6</xdr:row>
      <xdr:rowOff>171931</xdr:rowOff>
    </xdr:to>
    <xdr:pic>
      <xdr:nvPicPr>
        <xdr:cNvPr id="3" name="Grafik 2" descr="Briefkopf_allgemein_Englisch_Logo_Deutsch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667" r="5926"/>
        <a:stretch>
          <a:fillRect/>
        </a:stretch>
      </xdr:blipFill>
      <xdr:spPr>
        <a:xfrm>
          <a:off x="546678" y="0"/>
          <a:ext cx="4238625" cy="1381192"/>
        </a:xfrm>
        <a:prstGeom prst="rect">
          <a:avLst/>
        </a:prstGeom>
      </xdr:spPr>
    </xdr:pic>
    <xdr:clientData/>
  </xdr:twoCellAnchor>
  <xdr:twoCellAnchor editAs="oneCell">
    <xdr:from>
      <xdr:col>3</xdr:col>
      <xdr:colOff>41415</xdr:colOff>
      <xdr:row>0</xdr:row>
      <xdr:rowOff>24849</xdr:rowOff>
    </xdr:from>
    <xdr:to>
      <xdr:col>3</xdr:col>
      <xdr:colOff>1174889</xdr:colOff>
      <xdr:row>5</xdr:row>
      <xdr:rowOff>159318</xdr:rowOff>
    </xdr:to>
    <xdr:pic>
      <xdr:nvPicPr>
        <xdr:cNvPr id="4" name="Grafik 3" descr="tjv-groß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36437" y="24849"/>
          <a:ext cx="1133474" cy="1144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hueringer-judoverband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autoPageBreaks="0"/>
  </sheetPr>
  <dimension ref="A1:M68"/>
  <sheetViews>
    <sheetView showGridLines="0" tabSelected="1" topLeftCell="A13" zoomScaleSheetLayoutView="115" zoomScalePageLayoutView="85" workbookViewId="0">
      <selection activeCell="O16" sqref="O16"/>
    </sheetView>
  </sheetViews>
  <sheetFormatPr baseColWidth="10" defaultColWidth="11.42578125" defaultRowHeight="12.75"/>
  <cols>
    <col min="1" max="1" width="3" customWidth="1"/>
    <col min="2" max="2" width="4.42578125" customWidth="1"/>
    <col min="3" max="3" width="27" customWidth="1"/>
    <col min="4" max="4" width="23.42578125" customWidth="1"/>
    <col min="5" max="5" width="9.140625" style="74" customWidth="1"/>
    <col min="6" max="6" width="9.42578125" style="1" customWidth="1"/>
    <col min="7" max="7" width="8.42578125" style="1" customWidth="1"/>
    <col min="8" max="8" width="2.5703125" style="68" customWidth="1"/>
    <col min="9" max="9" width="10.7109375" style="1" customWidth="1"/>
    <col min="10" max="10" width="10.7109375" style="1" hidden="1" customWidth="1"/>
    <col min="11" max="11" width="10.7109375" hidden="1" customWidth="1"/>
    <col min="12" max="13" width="11.42578125" customWidth="1"/>
  </cols>
  <sheetData>
    <row r="1" spans="2:13" ht="32.25" customHeight="1">
      <c r="I1" s="36"/>
    </row>
    <row r="2" spans="2:13" s="35" customFormat="1" ht="25.5" customHeight="1">
      <c r="E2" s="74"/>
      <c r="F2" s="34"/>
      <c r="G2" s="34"/>
      <c r="H2" s="68"/>
      <c r="I2" s="61"/>
      <c r="J2" s="62"/>
      <c r="K2" s="61"/>
      <c r="L2" s="61"/>
    </row>
    <row r="3" spans="2:13" s="35" customFormat="1" ht="49.5" customHeight="1">
      <c r="E3" s="74"/>
      <c r="F3" s="34"/>
      <c r="G3" s="34"/>
      <c r="H3" s="68"/>
      <c r="I3" s="61"/>
      <c r="J3" s="62"/>
      <c r="K3" s="61"/>
      <c r="L3" s="38"/>
    </row>
    <row r="4" spans="2:13" ht="18">
      <c r="B4" s="172" t="s">
        <v>80</v>
      </c>
      <c r="C4" s="172"/>
      <c r="D4" s="172"/>
      <c r="E4" s="172"/>
      <c r="F4" s="172"/>
      <c r="G4" s="172"/>
      <c r="H4" s="172"/>
      <c r="I4" s="172"/>
      <c r="L4" s="33"/>
    </row>
    <row r="5" spans="2:13" ht="18">
      <c r="B5" s="172" t="s">
        <v>81</v>
      </c>
      <c r="C5" s="172"/>
      <c r="D5" s="172"/>
      <c r="E5" s="172"/>
      <c r="F5" s="172"/>
      <c r="G5" s="172"/>
      <c r="H5" s="172"/>
      <c r="I5" s="172"/>
      <c r="M5" s="37" t="s">
        <v>21</v>
      </c>
    </row>
    <row r="6" spans="2:13" ht="13.5" thickBot="1">
      <c r="L6" s="29"/>
    </row>
    <row r="7" spans="2:13" ht="15">
      <c r="B7" s="185" t="s">
        <v>1</v>
      </c>
      <c r="C7" s="186"/>
      <c r="D7" s="173"/>
      <c r="E7" s="174"/>
      <c r="F7" s="174"/>
      <c r="G7" s="174"/>
      <c r="H7" s="174"/>
      <c r="I7" s="175"/>
      <c r="K7" s="32"/>
      <c r="L7" s="28"/>
      <c r="M7" s="140"/>
    </row>
    <row r="8" spans="2:13" ht="14.25">
      <c r="B8" s="183" t="s">
        <v>19</v>
      </c>
      <c r="C8" s="184"/>
      <c r="D8" s="176"/>
      <c r="E8" s="177"/>
      <c r="F8" s="177"/>
      <c r="G8" s="177"/>
      <c r="H8" s="177"/>
      <c r="I8" s="178"/>
      <c r="K8" s="31"/>
      <c r="L8" s="28"/>
      <c r="M8" s="141"/>
    </row>
    <row r="9" spans="2:13" ht="14.25">
      <c r="B9" s="183" t="s">
        <v>9</v>
      </c>
      <c r="C9" s="184"/>
      <c r="D9" s="179"/>
      <c r="E9" s="177"/>
      <c r="F9" s="177"/>
      <c r="G9" s="177"/>
      <c r="H9" s="177"/>
      <c r="I9" s="178"/>
      <c r="J9" s="3"/>
      <c r="K9" s="31"/>
      <c r="L9" s="28"/>
      <c r="M9" s="141"/>
    </row>
    <row r="10" spans="2:13" ht="15" thickBot="1">
      <c r="B10" s="183" t="s">
        <v>0</v>
      </c>
      <c r="C10" s="184"/>
      <c r="D10" s="180"/>
      <c r="E10" s="181"/>
      <c r="F10" s="181"/>
      <c r="G10" s="181"/>
      <c r="H10" s="181"/>
      <c r="I10" s="182"/>
      <c r="J10" s="3"/>
      <c r="K10" s="31"/>
      <c r="L10" s="28"/>
      <c r="M10" s="142"/>
    </row>
    <row r="11" spans="2:13" ht="17.25" customHeight="1">
      <c r="B11" s="8"/>
      <c r="C11" s="8"/>
      <c r="D11" s="171" t="s">
        <v>59</v>
      </c>
      <c r="E11" s="171"/>
      <c r="F11" s="171"/>
      <c r="G11" s="171"/>
      <c r="H11" s="171"/>
      <c r="I11" s="171"/>
      <c r="J11" s="3"/>
      <c r="K11" s="10" t="s">
        <v>65</v>
      </c>
      <c r="L11" s="9"/>
    </row>
    <row r="12" spans="2:13" ht="17.25" customHeight="1" thickBot="1">
      <c r="B12" s="163" t="s">
        <v>10</v>
      </c>
      <c r="C12" s="163"/>
      <c r="D12" s="9"/>
      <c r="E12" s="5"/>
      <c r="F12" s="5"/>
      <c r="G12" s="5"/>
      <c r="H12" s="5"/>
      <c r="I12" s="5"/>
      <c r="J12" s="3"/>
      <c r="K12" s="10" t="s">
        <v>66</v>
      </c>
      <c r="L12" s="154" t="s">
        <v>53</v>
      </c>
      <c r="M12" s="154"/>
    </row>
    <row r="13" spans="2:13" ht="27" customHeight="1" thickBot="1">
      <c r="B13" s="23" t="s">
        <v>2</v>
      </c>
      <c r="C13" s="22" t="s">
        <v>11</v>
      </c>
      <c r="D13" s="12" t="s">
        <v>12</v>
      </c>
      <c r="E13" s="159" t="s">
        <v>13</v>
      </c>
      <c r="F13" s="164"/>
      <c r="G13" s="47"/>
      <c r="H13" s="48" t="s">
        <v>41</v>
      </c>
      <c r="I13" s="21" t="s">
        <v>57</v>
      </c>
      <c r="L13" s="65" t="s">
        <v>78</v>
      </c>
      <c r="M13" s="21" t="s">
        <v>79</v>
      </c>
    </row>
    <row r="14" spans="2:13" ht="14.25" customHeight="1">
      <c r="B14" s="24">
        <v>1</v>
      </c>
      <c r="C14" s="40"/>
      <c r="D14" s="41"/>
      <c r="E14" s="126"/>
      <c r="F14" s="165"/>
      <c r="G14" s="166"/>
      <c r="H14" s="71"/>
      <c r="I14" s="46"/>
      <c r="J14" s="6"/>
      <c r="K14" s="30" t="s">
        <v>22</v>
      </c>
      <c r="L14" s="64"/>
      <c r="M14" s="46"/>
    </row>
    <row r="15" spans="2:13" ht="14.25" customHeight="1">
      <c r="B15" s="25">
        <v>2</v>
      </c>
      <c r="C15" s="42"/>
      <c r="D15" s="43"/>
      <c r="E15" s="122"/>
      <c r="F15" s="167"/>
      <c r="G15" s="168"/>
      <c r="H15" s="72"/>
      <c r="I15" s="16"/>
      <c r="J15" s="4"/>
      <c r="K15" s="30" t="s">
        <v>20</v>
      </c>
      <c r="L15" s="13"/>
      <c r="M15" s="16"/>
    </row>
    <row r="16" spans="2:13" ht="14.25" customHeight="1">
      <c r="B16" s="25">
        <v>3</v>
      </c>
      <c r="C16" s="42"/>
      <c r="D16" s="43"/>
      <c r="E16" s="122"/>
      <c r="F16" s="167"/>
      <c r="G16" s="168"/>
      <c r="H16" s="72"/>
      <c r="I16" s="16"/>
      <c r="J16" s="7"/>
      <c r="K16">
        <v>1998</v>
      </c>
      <c r="L16" s="13"/>
      <c r="M16" s="16"/>
    </row>
    <row r="17" spans="2:13" ht="14.25" customHeight="1">
      <c r="B17" s="25">
        <v>4</v>
      </c>
      <c r="C17" s="42"/>
      <c r="D17" s="43"/>
      <c r="E17" s="122"/>
      <c r="F17" s="167"/>
      <c r="G17" s="168"/>
      <c r="H17" s="72"/>
      <c r="I17" s="16"/>
      <c r="J17" s="7"/>
      <c r="K17" s="39">
        <v>1999</v>
      </c>
      <c r="L17" s="13"/>
      <c r="M17" s="16"/>
    </row>
    <row r="18" spans="2:13" ht="14.25" customHeight="1" thickBot="1">
      <c r="B18" s="26">
        <v>5</v>
      </c>
      <c r="C18" s="44"/>
      <c r="D18" s="45"/>
      <c r="E18" s="151"/>
      <c r="F18" s="169"/>
      <c r="G18" s="170"/>
      <c r="H18" s="73"/>
      <c r="I18" s="20"/>
      <c r="J18" s="7"/>
      <c r="K18" s="39">
        <v>2000</v>
      </c>
      <c r="L18" s="17"/>
      <c r="M18" s="20"/>
    </row>
    <row r="19" spans="2:13" ht="17.25" customHeight="1">
      <c r="B19" s="8"/>
      <c r="C19" s="8"/>
      <c r="D19" s="9"/>
      <c r="E19" s="157"/>
      <c r="F19" s="157"/>
      <c r="G19" s="157"/>
      <c r="H19" s="70"/>
      <c r="I19" s="5"/>
      <c r="J19" s="7"/>
      <c r="K19" s="39">
        <v>2001</v>
      </c>
      <c r="L19" s="54"/>
      <c r="M19" s="54"/>
    </row>
    <row r="20" spans="2:13" ht="17.25" customHeight="1" thickBot="1">
      <c r="B20" s="163" t="s">
        <v>14</v>
      </c>
      <c r="C20" s="163"/>
      <c r="D20" s="9"/>
      <c r="E20" s="5"/>
      <c r="F20" s="5"/>
      <c r="G20" s="5"/>
      <c r="H20" s="5"/>
      <c r="I20" s="5"/>
      <c r="J20" s="3"/>
      <c r="K20" s="39">
        <v>2002</v>
      </c>
      <c r="L20" s="154" t="s">
        <v>53</v>
      </c>
      <c r="M20" s="154"/>
    </row>
    <row r="21" spans="2:13" ht="27" customHeight="1" thickBot="1">
      <c r="B21" s="66" t="s">
        <v>2</v>
      </c>
      <c r="C21" s="12" t="s">
        <v>84</v>
      </c>
      <c r="D21" s="12" t="s">
        <v>12</v>
      </c>
      <c r="E21" s="75" t="s">
        <v>6</v>
      </c>
      <c r="F21" s="67" t="s">
        <v>5</v>
      </c>
      <c r="G21" s="159" t="s">
        <v>3</v>
      </c>
      <c r="H21" s="160"/>
      <c r="I21" s="21" t="s">
        <v>57</v>
      </c>
      <c r="K21" s="39">
        <v>2003</v>
      </c>
      <c r="L21" s="65" t="s">
        <v>78</v>
      </c>
      <c r="M21" s="21" t="s">
        <v>79</v>
      </c>
    </row>
    <row r="22" spans="2:13" ht="14.25">
      <c r="B22" s="13">
        <v>1</v>
      </c>
      <c r="C22" s="14"/>
      <c r="D22" s="14"/>
      <c r="E22" s="78"/>
      <c r="F22" s="15"/>
      <c r="G22" s="161"/>
      <c r="H22" s="162"/>
      <c r="I22" s="16"/>
      <c r="J22" s="2" t="s">
        <v>4</v>
      </c>
      <c r="K22" s="10" t="s">
        <v>40</v>
      </c>
      <c r="L22" s="13"/>
      <c r="M22" s="16"/>
    </row>
    <row r="23" spans="2:13" ht="14.25">
      <c r="B23" s="13">
        <v>2</v>
      </c>
      <c r="C23" s="14"/>
      <c r="D23" s="14"/>
      <c r="E23" s="79"/>
      <c r="F23" s="15"/>
      <c r="G23" s="116"/>
      <c r="H23" s="117"/>
      <c r="I23" s="16"/>
      <c r="J23" s="2" t="s">
        <v>7</v>
      </c>
      <c r="K23" s="10" t="s">
        <v>23</v>
      </c>
      <c r="L23" s="13"/>
      <c r="M23" s="16"/>
    </row>
    <row r="24" spans="2:13" ht="14.25">
      <c r="B24" s="13">
        <v>3</v>
      </c>
      <c r="C24" s="14"/>
      <c r="D24" s="14"/>
      <c r="E24" s="80"/>
      <c r="F24" s="15"/>
      <c r="G24" s="116"/>
      <c r="H24" s="117"/>
      <c r="I24" s="16"/>
      <c r="J24" s="2" t="s">
        <v>7</v>
      </c>
      <c r="K24" s="10" t="s">
        <v>70</v>
      </c>
      <c r="L24" s="13"/>
      <c r="M24" s="16"/>
    </row>
    <row r="25" spans="2:13" ht="14.25">
      <c r="B25" s="13">
        <v>4</v>
      </c>
      <c r="C25" s="14"/>
      <c r="D25" s="14"/>
      <c r="E25" s="80"/>
      <c r="F25" s="15"/>
      <c r="G25" s="116"/>
      <c r="H25" s="117"/>
      <c r="I25" s="16"/>
      <c r="J25" s="2" t="s">
        <v>7</v>
      </c>
      <c r="K25" s="83" t="s">
        <v>71</v>
      </c>
      <c r="L25" s="13"/>
      <c r="M25" s="16"/>
    </row>
    <row r="26" spans="2:13" ht="14.25">
      <c r="B26" s="13">
        <v>5</v>
      </c>
      <c r="C26" s="14"/>
      <c r="D26" s="14"/>
      <c r="E26" s="76"/>
      <c r="F26" s="15"/>
      <c r="G26" s="116"/>
      <c r="H26" s="117"/>
      <c r="I26" s="16"/>
      <c r="J26" s="2"/>
      <c r="K26" s="83" t="str">
        <f>no_nein</f>
        <v>nein/no</v>
      </c>
      <c r="L26" s="13"/>
      <c r="M26" s="16"/>
    </row>
    <row r="27" spans="2:13" ht="14.25">
      <c r="B27" s="13">
        <v>6</v>
      </c>
      <c r="C27" s="14"/>
      <c r="D27" s="14"/>
      <c r="E27" s="76"/>
      <c r="F27" s="15"/>
      <c r="G27" s="116"/>
      <c r="H27" s="117"/>
      <c r="I27" s="16"/>
      <c r="J27" s="2"/>
      <c r="K27">
        <v>-40</v>
      </c>
      <c r="L27" s="13"/>
      <c r="M27" s="16"/>
    </row>
    <row r="28" spans="2:13" ht="14.25">
      <c r="B28" s="13">
        <v>7</v>
      </c>
      <c r="C28" s="14"/>
      <c r="D28" s="14"/>
      <c r="E28" s="76"/>
      <c r="F28" s="15"/>
      <c r="G28" s="116"/>
      <c r="H28" s="117"/>
      <c r="I28" s="16"/>
      <c r="J28" s="2"/>
      <c r="K28">
        <v>-44</v>
      </c>
      <c r="L28" s="13"/>
      <c r="M28" s="16"/>
    </row>
    <row r="29" spans="2:13" ht="14.25">
      <c r="B29" s="13">
        <v>8</v>
      </c>
      <c r="C29" s="14"/>
      <c r="D29" s="14"/>
      <c r="E29" s="76"/>
      <c r="F29" s="15"/>
      <c r="G29" s="116"/>
      <c r="H29" s="117"/>
      <c r="I29" s="16"/>
      <c r="J29" s="2"/>
      <c r="K29">
        <v>-48</v>
      </c>
      <c r="L29" s="13"/>
      <c r="M29" s="16"/>
    </row>
    <row r="30" spans="2:13" ht="14.25">
      <c r="B30" s="13">
        <v>9</v>
      </c>
      <c r="C30" s="14"/>
      <c r="D30" s="14"/>
      <c r="E30" s="76"/>
      <c r="F30" s="15"/>
      <c r="G30" s="116"/>
      <c r="H30" s="117"/>
      <c r="I30" s="16"/>
      <c r="J30" s="2"/>
      <c r="K30">
        <v>-52</v>
      </c>
      <c r="L30" s="13"/>
      <c r="M30" s="16"/>
    </row>
    <row r="31" spans="2:13" ht="14.25">
      <c r="B31" s="13">
        <v>10</v>
      </c>
      <c r="C31" s="14"/>
      <c r="D31" s="14"/>
      <c r="E31" s="76"/>
      <c r="F31" s="15"/>
      <c r="G31" s="116"/>
      <c r="H31" s="117"/>
      <c r="I31" s="16"/>
      <c r="J31" s="2"/>
      <c r="K31">
        <v>-57</v>
      </c>
      <c r="L31" s="13"/>
      <c r="M31" s="16"/>
    </row>
    <row r="32" spans="2:13" ht="14.25">
      <c r="B32" s="13">
        <v>11</v>
      </c>
      <c r="C32" s="14"/>
      <c r="D32" s="14"/>
      <c r="E32" s="76"/>
      <c r="F32" s="15"/>
      <c r="G32" s="116"/>
      <c r="H32" s="117"/>
      <c r="I32" s="16"/>
      <c r="J32" s="2"/>
      <c r="K32">
        <v>-63</v>
      </c>
      <c r="L32" s="13"/>
      <c r="M32" s="16"/>
    </row>
    <row r="33" spans="2:13" ht="14.25">
      <c r="B33" s="13">
        <v>12</v>
      </c>
      <c r="C33" s="14"/>
      <c r="D33" s="14"/>
      <c r="E33" s="76"/>
      <c r="F33" s="15"/>
      <c r="G33" s="116"/>
      <c r="H33" s="117"/>
      <c r="I33" s="16"/>
      <c r="J33" s="2"/>
      <c r="K33">
        <v>-70</v>
      </c>
      <c r="L33" s="13"/>
      <c r="M33" s="16"/>
    </row>
    <row r="34" spans="2:13" ht="14.25">
      <c r="B34" s="13">
        <v>13</v>
      </c>
      <c r="C34" s="14"/>
      <c r="D34" s="14"/>
      <c r="E34" s="76"/>
      <c r="F34" s="15"/>
      <c r="G34" s="116"/>
      <c r="H34" s="117"/>
      <c r="I34" s="16"/>
      <c r="J34" s="2"/>
      <c r="K34" s="27" t="s">
        <v>17</v>
      </c>
      <c r="L34" s="13"/>
      <c r="M34" s="16"/>
    </row>
    <row r="35" spans="2:13" ht="14.25">
      <c r="B35" s="13">
        <v>14</v>
      </c>
      <c r="C35" s="14"/>
      <c r="D35" s="14"/>
      <c r="E35" s="76"/>
      <c r="F35" s="15"/>
      <c r="G35" s="116"/>
      <c r="H35" s="117"/>
      <c r="I35" s="16"/>
      <c r="J35" s="2"/>
      <c r="K35">
        <v>-78</v>
      </c>
      <c r="L35" s="13"/>
      <c r="M35" s="16"/>
    </row>
    <row r="36" spans="2:13" ht="14.25">
      <c r="B36" s="13">
        <v>15</v>
      </c>
      <c r="C36" s="14"/>
      <c r="D36" s="14"/>
      <c r="E36" s="76"/>
      <c r="F36" s="15"/>
      <c r="G36" s="116"/>
      <c r="H36" s="117"/>
      <c r="I36" s="16"/>
      <c r="J36" s="2"/>
      <c r="K36" s="11" t="s">
        <v>8</v>
      </c>
      <c r="L36" s="13"/>
      <c r="M36" s="16"/>
    </row>
    <row r="37" spans="2:13" ht="14.25">
      <c r="B37" s="13">
        <v>16</v>
      </c>
      <c r="C37" s="14"/>
      <c r="D37" s="14"/>
      <c r="E37" s="76"/>
      <c r="F37" s="15"/>
      <c r="G37" s="116"/>
      <c r="H37" s="117"/>
      <c r="I37" s="16"/>
      <c r="J37" s="2"/>
      <c r="L37" s="13"/>
      <c r="M37" s="16"/>
    </row>
    <row r="38" spans="2:13" ht="14.25">
      <c r="B38" s="13">
        <v>17</v>
      </c>
      <c r="C38" s="14"/>
      <c r="D38" s="14"/>
      <c r="E38" s="76"/>
      <c r="F38" s="15"/>
      <c r="G38" s="116"/>
      <c r="H38" s="117"/>
      <c r="I38" s="16"/>
      <c r="J38" s="2"/>
      <c r="L38" s="13"/>
      <c r="M38" s="16"/>
    </row>
    <row r="39" spans="2:13" ht="14.25">
      <c r="B39" s="13">
        <v>18</v>
      </c>
      <c r="C39" s="14"/>
      <c r="D39" s="14"/>
      <c r="E39" s="76"/>
      <c r="F39" s="15"/>
      <c r="G39" s="116"/>
      <c r="H39" s="117"/>
      <c r="I39" s="16"/>
      <c r="J39" s="2"/>
      <c r="L39" s="13"/>
      <c r="M39" s="16"/>
    </row>
    <row r="40" spans="2:13" ht="14.25">
      <c r="B40" s="13">
        <v>19</v>
      </c>
      <c r="C40" s="14"/>
      <c r="D40" s="14"/>
      <c r="E40" s="76"/>
      <c r="F40" s="15"/>
      <c r="G40" s="116"/>
      <c r="H40" s="117"/>
      <c r="I40" s="16"/>
      <c r="J40" s="2"/>
      <c r="L40" s="13"/>
      <c r="M40" s="16"/>
    </row>
    <row r="41" spans="2:13" ht="14.25">
      <c r="B41" s="13">
        <v>20</v>
      </c>
      <c r="C41" s="14"/>
      <c r="D41" s="14"/>
      <c r="E41" s="76"/>
      <c r="F41" s="15"/>
      <c r="G41" s="116"/>
      <c r="H41" s="117"/>
      <c r="I41" s="16"/>
      <c r="J41" s="2"/>
      <c r="L41" s="13"/>
      <c r="M41" s="16"/>
    </row>
    <row r="42" spans="2:13" ht="14.25">
      <c r="B42" s="13">
        <v>21</v>
      </c>
      <c r="C42" s="14"/>
      <c r="D42" s="14"/>
      <c r="E42" s="76"/>
      <c r="F42" s="15"/>
      <c r="G42" s="116"/>
      <c r="H42" s="117"/>
      <c r="I42" s="16"/>
      <c r="J42" s="2"/>
      <c r="L42" s="13"/>
      <c r="M42" s="16"/>
    </row>
    <row r="43" spans="2:13" ht="14.25">
      <c r="B43" s="13">
        <v>22</v>
      </c>
      <c r="C43" s="14"/>
      <c r="D43" s="14"/>
      <c r="E43" s="76"/>
      <c r="F43" s="15"/>
      <c r="G43" s="116"/>
      <c r="H43" s="117"/>
      <c r="I43" s="16"/>
      <c r="J43" s="2"/>
      <c r="L43" s="13"/>
      <c r="M43" s="16"/>
    </row>
    <row r="44" spans="2:13">
      <c r="B44" s="13">
        <v>23</v>
      </c>
      <c r="C44" s="14"/>
      <c r="D44" s="14"/>
      <c r="E44" s="76"/>
      <c r="F44" s="15"/>
      <c r="G44" s="116"/>
      <c r="H44" s="117"/>
      <c r="I44" s="16"/>
      <c r="L44" s="13"/>
      <c r="M44" s="16"/>
    </row>
    <row r="45" spans="2:13">
      <c r="B45" s="13">
        <v>24</v>
      </c>
      <c r="C45" s="14"/>
      <c r="D45" s="14"/>
      <c r="E45" s="76"/>
      <c r="F45" s="15"/>
      <c r="G45" s="116"/>
      <c r="H45" s="117"/>
      <c r="I45" s="16"/>
      <c r="L45" s="13"/>
      <c r="M45" s="16"/>
    </row>
    <row r="46" spans="2:13" ht="13.5" thickBot="1">
      <c r="B46" s="17">
        <v>25</v>
      </c>
      <c r="C46" s="18"/>
      <c r="D46" s="18"/>
      <c r="E46" s="77"/>
      <c r="F46" s="19"/>
      <c r="G46" s="128"/>
      <c r="H46" s="129"/>
      <c r="I46" s="20"/>
      <c r="L46" s="17"/>
      <c r="M46" s="20"/>
    </row>
    <row r="47" spans="2:13" ht="13.5" thickBot="1">
      <c r="B47" s="10"/>
    </row>
    <row r="48" spans="2:13" ht="12.75" customHeight="1">
      <c r="B48" s="39"/>
      <c r="C48" s="9"/>
      <c r="D48" s="57" t="s">
        <v>43</v>
      </c>
      <c r="F48" s="9"/>
      <c r="G48" s="5"/>
      <c r="H48" s="5"/>
      <c r="I48" s="5"/>
      <c r="L48" s="155" t="s">
        <v>44</v>
      </c>
      <c r="M48" s="156"/>
    </row>
    <row r="49" spans="1:13" ht="15.75" thickBot="1">
      <c r="B49" s="39"/>
      <c r="C49" s="9"/>
      <c r="D49" s="58"/>
      <c r="F49" s="9"/>
      <c r="G49" s="5"/>
      <c r="H49" s="5"/>
      <c r="I49" s="5"/>
      <c r="L49" s="55"/>
      <c r="M49" s="53"/>
    </row>
    <row r="50" spans="1:13">
      <c r="B50" s="39"/>
      <c r="C50" s="50" t="s">
        <v>45</v>
      </c>
      <c r="D50" s="59"/>
      <c r="F50" s="124" t="s">
        <v>45</v>
      </c>
      <c r="G50" s="125"/>
      <c r="H50" s="126"/>
      <c r="I50" s="127"/>
      <c r="L50" s="145"/>
      <c r="M50" s="146"/>
    </row>
    <row r="51" spans="1:13">
      <c r="B51" s="39"/>
      <c r="C51" s="56" t="s">
        <v>46</v>
      </c>
      <c r="D51" s="59"/>
      <c r="F51" s="120" t="s">
        <v>42</v>
      </c>
      <c r="G51" s="121"/>
      <c r="H51" s="122"/>
      <c r="I51" s="123"/>
      <c r="L51" s="145"/>
      <c r="M51" s="146"/>
    </row>
    <row r="52" spans="1:13">
      <c r="B52" s="39"/>
      <c r="C52" s="51" t="s">
        <v>47</v>
      </c>
      <c r="D52" s="59"/>
      <c r="F52" s="120" t="s">
        <v>47</v>
      </c>
      <c r="G52" s="121"/>
      <c r="H52" s="122"/>
      <c r="I52" s="123"/>
      <c r="L52" s="145"/>
      <c r="M52" s="146"/>
    </row>
    <row r="53" spans="1:13" ht="12.75" customHeight="1">
      <c r="B53" s="39"/>
      <c r="C53" s="51" t="s">
        <v>48</v>
      </c>
      <c r="D53" s="59"/>
      <c r="F53" s="120" t="s">
        <v>48</v>
      </c>
      <c r="G53" s="121"/>
      <c r="H53" s="122"/>
      <c r="I53" s="123"/>
      <c r="L53" s="145"/>
      <c r="M53" s="146"/>
    </row>
    <row r="54" spans="1:13" ht="13.5" thickBot="1">
      <c r="B54" s="39"/>
      <c r="C54" s="52" t="s">
        <v>49</v>
      </c>
      <c r="D54" s="60"/>
      <c r="F54" s="149" t="s">
        <v>49</v>
      </c>
      <c r="G54" s="150"/>
      <c r="H54" s="151"/>
      <c r="I54" s="152"/>
      <c r="L54" s="147"/>
      <c r="M54" s="148"/>
    </row>
    <row r="55" spans="1:13">
      <c r="B55" s="39"/>
      <c r="C55" s="39"/>
      <c r="D55" s="39"/>
      <c r="F55" s="39"/>
      <c r="G55" s="39"/>
      <c r="H55" s="39"/>
      <c r="I55" s="39"/>
    </row>
    <row r="56" spans="1:13">
      <c r="A56" s="63"/>
      <c r="B56" s="144" t="s">
        <v>56</v>
      </c>
      <c r="C56" s="144"/>
      <c r="D56" s="144"/>
      <c r="E56" s="81"/>
    </row>
    <row r="57" spans="1:13">
      <c r="A57" s="63"/>
      <c r="B57" s="143" t="s">
        <v>62</v>
      </c>
      <c r="C57" s="143"/>
      <c r="D57" s="143"/>
      <c r="E57" s="82">
        <v>40</v>
      </c>
    </row>
    <row r="58" spans="1:13">
      <c r="A58" s="63"/>
      <c r="B58" s="143" t="s">
        <v>55</v>
      </c>
      <c r="C58" s="143"/>
      <c r="D58" s="143"/>
      <c r="E58" s="82">
        <v>50</v>
      </c>
      <c r="K58" s="158"/>
      <c r="L58" s="158"/>
      <c r="M58" s="158"/>
    </row>
    <row r="59" spans="1:13">
      <c r="A59" s="63"/>
      <c r="B59" s="143" t="s">
        <v>63</v>
      </c>
      <c r="C59" s="143"/>
      <c r="D59" s="143"/>
      <c r="E59" s="82">
        <v>280</v>
      </c>
      <c r="K59" s="158"/>
      <c r="L59" s="158"/>
      <c r="M59" s="158"/>
    </row>
    <row r="60" spans="1:13">
      <c r="A60" s="63"/>
      <c r="B60" s="143" t="s">
        <v>77</v>
      </c>
      <c r="C60" s="143"/>
      <c r="D60" s="143"/>
      <c r="E60" s="82">
        <v>80</v>
      </c>
      <c r="K60" s="158"/>
      <c r="L60" s="158"/>
      <c r="M60" s="158"/>
    </row>
    <row r="62" spans="1:13" ht="12.75" customHeight="1">
      <c r="B62" s="119" t="s">
        <v>18</v>
      </c>
      <c r="C62" s="119"/>
      <c r="I62" s="49"/>
      <c r="J62" s="49"/>
    </row>
    <row r="63" spans="1:13">
      <c r="B63" s="131"/>
      <c r="C63" s="132"/>
      <c r="D63" s="132"/>
      <c r="E63" s="132"/>
      <c r="F63" s="132"/>
      <c r="G63" s="133"/>
      <c r="H63" s="69"/>
      <c r="I63" s="118" t="s">
        <v>54</v>
      </c>
      <c r="J63" s="119"/>
      <c r="K63" s="119"/>
      <c r="L63" s="119"/>
      <c r="M63" s="119"/>
    </row>
    <row r="64" spans="1:13">
      <c r="B64" s="134"/>
      <c r="C64" s="135"/>
      <c r="D64" s="135"/>
      <c r="E64" s="135"/>
      <c r="F64" s="135"/>
      <c r="G64" s="136"/>
      <c r="H64" s="69"/>
      <c r="I64" s="119"/>
      <c r="J64" s="119"/>
      <c r="K64" s="119"/>
      <c r="L64" s="119"/>
      <c r="M64" s="119"/>
    </row>
    <row r="65" spans="1:13">
      <c r="B65" s="134"/>
      <c r="C65" s="135"/>
      <c r="D65" s="135"/>
      <c r="E65" s="135"/>
      <c r="F65" s="135"/>
      <c r="G65" s="136"/>
      <c r="H65" s="69"/>
      <c r="I65" s="119"/>
      <c r="J65" s="119"/>
      <c r="K65" s="119"/>
      <c r="L65" s="119"/>
      <c r="M65" s="119"/>
    </row>
    <row r="66" spans="1:13">
      <c r="B66" s="137"/>
      <c r="C66" s="138"/>
      <c r="D66" s="138"/>
      <c r="E66" s="138"/>
      <c r="F66" s="138"/>
      <c r="G66" s="139"/>
      <c r="H66" s="69"/>
      <c r="I66" s="153" t="s">
        <v>16</v>
      </c>
      <c r="J66" s="153"/>
      <c r="K66" s="153"/>
      <c r="L66" s="153"/>
      <c r="M66" s="153"/>
    </row>
    <row r="68" spans="1:13" ht="15">
      <c r="A68" s="130" t="s">
        <v>15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</row>
  </sheetData>
  <protectedRanges>
    <protectedRange sqref="D50:D54" name="Anreise"/>
    <protectedRange sqref="L50:M54" name="Abreise"/>
    <protectedRange sqref="L14:M18" name="Offizielle_1"/>
    <protectedRange sqref="L22:M46" name="Sportler_1"/>
    <protectedRange sqref="B63" name="Bemerkungen"/>
    <protectedRange sqref="D7:D10" name="Kontaktdaten"/>
    <protectedRange sqref="C14:I18" name="Offizielle"/>
    <protectedRange sqref="C22:I46" name="Sportler"/>
  </protectedRanges>
  <mergeCells count="71">
    <mergeCell ref="D11:I11"/>
    <mergeCell ref="B4:I4"/>
    <mergeCell ref="D7:I7"/>
    <mergeCell ref="D8:I8"/>
    <mergeCell ref="D9:I9"/>
    <mergeCell ref="D10:I10"/>
    <mergeCell ref="B8:C8"/>
    <mergeCell ref="B9:C9"/>
    <mergeCell ref="B10:C10"/>
    <mergeCell ref="B7:C7"/>
    <mergeCell ref="B5:I5"/>
    <mergeCell ref="B62:C62"/>
    <mergeCell ref="B12:C12"/>
    <mergeCell ref="B20:C20"/>
    <mergeCell ref="E13:F13"/>
    <mergeCell ref="E14:G14"/>
    <mergeCell ref="E15:G15"/>
    <mergeCell ref="E16:G16"/>
    <mergeCell ref="E17:G17"/>
    <mergeCell ref="E18:G18"/>
    <mergeCell ref="G24:H24"/>
    <mergeCell ref="G25:H25"/>
    <mergeCell ref="G34:H34"/>
    <mergeCell ref="G35:H35"/>
    <mergeCell ref="G36:H36"/>
    <mergeCell ref="G37:H37"/>
    <mergeCell ref="G38:H38"/>
    <mergeCell ref="L12:M12"/>
    <mergeCell ref="L20:M20"/>
    <mergeCell ref="L48:M48"/>
    <mergeCell ref="E19:G19"/>
    <mergeCell ref="K58:M60"/>
    <mergeCell ref="G31:H31"/>
    <mergeCell ref="G32:H32"/>
    <mergeCell ref="G33:H33"/>
    <mergeCell ref="G26:H26"/>
    <mergeCell ref="G27:H27"/>
    <mergeCell ref="G28:H28"/>
    <mergeCell ref="G29:H29"/>
    <mergeCell ref="G30:H30"/>
    <mergeCell ref="G21:H21"/>
    <mergeCell ref="G22:H22"/>
    <mergeCell ref="G23:H23"/>
    <mergeCell ref="A68:M68"/>
    <mergeCell ref="B63:G66"/>
    <mergeCell ref="M7:M10"/>
    <mergeCell ref="B57:D57"/>
    <mergeCell ref="B58:D58"/>
    <mergeCell ref="B59:D59"/>
    <mergeCell ref="B60:D60"/>
    <mergeCell ref="B56:D56"/>
    <mergeCell ref="L53:M53"/>
    <mergeCell ref="L54:M54"/>
    <mergeCell ref="F54:I54"/>
    <mergeCell ref="F53:I53"/>
    <mergeCell ref="L50:M50"/>
    <mergeCell ref="L51:M51"/>
    <mergeCell ref="L52:M52"/>
    <mergeCell ref="I66:M66"/>
    <mergeCell ref="I63:M65"/>
    <mergeCell ref="F52:I52"/>
    <mergeCell ref="F51:I51"/>
    <mergeCell ref="F50:I50"/>
    <mergeCell ref="G44:H44"/>
    <mergeCell ref="G45:H45"/>
    <mergeCell ref="G46:H46"/>
    <mergeCell ref="G39:H39"/>
    <mergeCell ref="G40:H40"/>
    <mergeCell ref="G41:H41"/>
    <mergeCell ref="G42:H42"/>
    <mergeCell ref="G43:H43"/>
  </mergeCells>
  <phoneticPr fontId="0" type="noConversion"/>
  <dataValidations count="7">
    <dataValidation type="list" allowBlank="1" showInputMessage="1" showErrorMessage="1" sqref="L50 D50">
      <formula1>$K$11:$K$12</formula1>
    </dataValidation>
    <dataValidation type="list" showInputMessage="1" showErrorMessage="1" errorTitle="Falsche Eingabe / wrong input" error="Bitte wählen sie eine Optionen für den Jahrgang._x000a_Please choose one of the given options for the year of birth." sqref="E22:E46">
      <formula1>Jahre</formula1>
    </dataValidation>
    <dataValidation type="list" showInputMessage="1" showErrorMessage="1" errorTitle="Falsche Eingabe / wrong input" error="Bitte wählen sie eine Optionen für die Gewichtsklasse._x000a_Please choose one of the given options for the weight category." sqref="F22:F46">
      <formula1>Gewichtsklassen2</formula1>
    </dataValidation>
    <dataValidation type="list" showInputMessage="1" showErrorMessage="1" errorTitle="Falsche Eingabe / wrong input" error="Bitte wählen sie eine Optionen für die Altersklasse._x000a_Please choose one of the given options for the age category." sqref="G22:G46">
      <formula1>Altersklassen</formula1>
    </dataValidation>
    <dataValidation type="list" showInputMessage="1" showErrorMessage="1" sqref="L14:M18 L22:M46">
      <formula1>$K$11:$K$12</formula1>
    </dataValidation>
    <dataValidation type="list" showInputMessage="1" showErrorMessage="1" errorTitle="Falsche Eingabe / wrong input" error="Bitte wählen sie eine Optionen für die Teilnahme am Trainingscamp._x000a_Please choose one of the given options for the trainings camp." sqref="I14:I18 I22:I46">
      <formula1>ITC_choice</formula1>
    </dataValidation>
    <dataValidation type="list" allowBlank="1" showInputMessage="1" showErrorMessage="1" sqref="H14:H18">
      <formula1>Geschlecht</formula1>
    </dataValidation>
  </dataValidations>
  <hyperlinks>
    <hyperlink ref="I66" r:id="rId1"/>
  </hyperlinks>
  <pageMargins left="0.59055118110236227" right="0" top="0.19685039370078741" bottom="0" header="0.31496062992125984" footer="0"/>
  <pageSetup paperSize="9" scale="72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0:I49"/>
  <sheetViews>
    <sheetView showGridLines="0" view="pageBreakPreview" zoomScale="115" zoomScaleSheetLayoutView="115" workbookViewId="0">
      <selection activeCell="A29" sqref="A28:A29"/>
    </sheetView>
  </sheetViews>
  <sheetFormatPr baseColWidth="10" defaultColWidth="11.42578125" defaultRowHeight="14.25"/>
  <cols>
    <col min="1" max="1" width="41.5703125" style="89" customWidth="1"/>
    <col min="2" max="2" width="14.28515625" style="89" customWidth="1"/>
    <col min="3" max="3" width="11.28515625" style="90" customWidth="1"/>
    <col min="4" max="4" width="25.85546875" style="89" customWidth="1"/>
    <col min="5" max="5" width="3.85546875" style="89" customWidth="1"/>
    <col min="6" max="6" width="19.28515625" style="89" customWidth="1"/>
    <col min="7" max="9" width="8.7109375" style="89" bestFit="1" customWidth="1"/>
    <col min="10" max="16384" width="11.42578125" style="89"/>
  </cols>
  <sheetData>
    <row r="10" spans="1:6" ht="15">
      <c r="A10" s="88" t="str">
        <f>T(Meldungen!D7)</f>
        <v/>
      </c>
      <c r="B10" s="88"/>
      <c r="C10" s="84" t="s">
        <v>68</v>
      </c>
      <c r="D10" s="84"/>
    </row>
    <row r="11" spans="1:6" ht="15">
      <c r="A11" s="88" t="str">
        <f>T(Meldungen!D8)</f>
        <v/>
      </c>
      <c r="B11" s="88"/>
      <c r="C11" s="84" t="s">
        <v>25</v>
      </c>
      <c r="D11" s="84"/>
    </row>
    <row r="12" spans="1:6" ht="15">
      <c r="A12" s="10" t="str">
        <f>T(Meldungen!D9)</f>
        <v/>
      </c>
      <c r="B12" s="88"/>
      <c r="C12" s="84" t="s">
        <v>26</v>
      </c>
      <c r="D12" s="84"/>
    </row>
    <row r="13" spans="1:6">
      <c r="A13" s="89" t="str">
        <f>T(Meldungen!D10)</f>
        <v/>
      </c>
      <c r="B13" s="84"/>
      <c r="C13" s="84" t="s">
        <v>52</v>
      </c>
      <c r="D13" s="84"/>
    </row>
    <row r="14" spans="1:6">
      <c r="B14" s="84"/>
      <c r="C14" s="84" t="s">
        <v>16</v>
      </c>
      <c r="D14" s="84"/>
    </row>
    <row r="15" spans="1:6">
      <c r="B15" s="84"/>
      <c r="C15" s="84" t="s">
        <v>27</v>
      </c>
      <c r="D15" s="84"/>
      <c r="F15" s="112"/>
    </row>
    <row r="17" spans="1:9">
      <c r="C17" s="90" t="s">
        <v>28</v>
      </c>
      <c r="D17" s="91">
        <f ca="1">TODAY()</f>
        <v>43025</v>
      </c>
    </row>
    <row r="18" spans="1:9">
      <c r="A18" s="84"/>
    </row>
    <row r="19" spans="1:9" ht="18">
      <c r="A19" s="92" t="s">
        <v>60</v>
      </c>
      <c r="B19" s="93"/>
      <c r="C19" s="94" t="s">
        <v>2</v>
      </c>
      <c r="D19" s="95" t="str">
        <f>T(Meldungen!M7)</f>
        <v/>
      </c>
    </row>
    <row r="21" spans="1:9" ht="15">
      <c r="A21" s="96" t="s">
        <v>82</v>
      </c>
      <c r="B21" s="96"/>
    </row>
    <row r="22" spans="1:9" ht="15">
      <c r="A22" s="96" t="s">
        <v>83</v>
      </c>
      <c r="B22" s="96"/>
    </row>
    <row r="23" spans="1:9">
      <c r="F23" s="115" t="s">
        <v>76</v>
      </c>
      <c r="G23" s="114" t="s">
        <v>72</v>
      </c>
      <c r="H23" s="114" t="s">
        <v>50</v>
      </c>
      <c r="I23" s="114" t="s">
        <v>51</v>
      </c>
    </row>
    <row r="24" spans="1:9" ht="15.75">
      <c r="A24" s="97" t="s">
        <v>29</v>
      </c>
      <c r="B24" s="98" t="s">
        <v>30</v>
      </c>
      <c r="C24" s="98" t="s">
        <v>31</v>
      </c>
      <c r="D24" s="99" t="s">
        <v>32</v>
      </c>
      <c r="F24" s="113" t="s">
        <v>75</v>
      </c>
      <c r="G24" s="114">
        <f>COUNTA(Meldungen!C22:C46)</f>
        <v>0</v>
      </c>
      <c r="H24" s="114">
        <f>COUNTIF(Meldungen!I22:I46,"=So*")</f>
        <v>0</v>
      </c>
      <c r="I24" s="114">
        <f>COUNTIF(Meldungen!I22:I46,no_nein)</f>
        <v>0</v>
      </c>
    </row>
    <row r="25" spans="1:9" ht="15">
      <c r="A25" s="100" t="s">
        <v>58</v>
      </c>
      <c r="B25" s="101">
        <v>30</v>
      </c>
      <c r="C25" s="109">
        <f>Anzahl_Sportlerinnen</f>
        <v>0</v>
      </c>
      <c r="D25" s="101">
        <f t="shared" ref="D25:D33" si="0">B25*C25</f>
        <v>0</v>
      </c>
      <c r="F25" s="113" t="s">
        <v>73</v>
      </c>
      <c r="G25" s="114">
        <f>COUNTIF(Meldungen!H14:H18,weiblich)</f>
        <v>0</v>
      </c>
      <c r="H25" s="114">
        <f>COUNTIFS(Meldungen!I14:'Meldungen'!I18,"=So*",Meldungen!H14:'Meldungen'!H18,weiblich)</f>
        <v>0</v>
      </c>
      <c r="I25" s="114">
        <f>COUNTIFS(Meldungen!I14:I18,no_nein,Meldungen!H14:'Meldungen'!H18,weiblich)</f>
        <v>0</v>
      </c>
    </row>
    <row r="26" spans="1:9" ht="15">
      <c r="A26" s="100" t="s">
        <v>58</v>
      </c>
      <c r="B26" s="101">
        <v>60</v>
      </c>
      <c r="C26" s="109">
        <v>0</v>
      </c>
      <c r="D26" s="101">
        <v>0</v>
      </c>
      <c r="F26" s="113" t="s">
        <v>74</v>
      </c>
      <c r="G26" s="114">
        <f>COUNTIF(Meldungen!H14:'Meldungen'!H18,männlich)</f>
        <v>0</v>
      </c>
      <c r="H26" s="114">
        <f>COUNTIFS(Meldungen!I14:I18,"=So*",Meldungen!H14:'Meldungen'!H18,männlich)</f>
        <v>0</v>
      </c>
      <c r="I26" s="114">
        <f>COUNTIFS(Meldungen!I14:I18,no_nein,Meldungen!H14:'Meldungen'!H18,männlich)</f>
        <v>0</v>
      </c>
    </row>
    <row r="27" spans="1:9" ht="15">
      <c r="A27" s="100" t="s">
        <v>67</v>
      </c>
      <c r="B27" s="101">
        <v>40</v>
      </c>
      <c r="C27" s="109">
        <f>INT(Anzahl_männlicher_Offizieller_mit_ITP/2)+INT(Anzahl_weiblicher_Offizieller_mit_ITP/2)+Anzahl_Sportlerinnen</f>
        <v>0</v>
      </c>
      <c r="D27" s="101">
        <f>B27*C27</f>
        <v>0</v>
      </c>
    </row>
    <row r="28" spans="1:9" ht="15">
      <c r="A28" s="100" t="s">
        <v>64</v>
      </c>
      <c r="B28" s="101">
        <v>50</v>
      </c>
      <c r="C28" s="109">
        <f>INT(MOD(Anzahl_männlicher_Offizieller_mit_ITP,2))+INT(MOD(Anzahl_weiblicher_Offizieller_mit_ITP,2))</f>
        <v>0</v>
      </c>
      <c r="D28" s="101">
        <f>B28*C28</f>
        <v>0</v>
      </c>
    </row>
    <row r="29" spans="1:9" ht="15">
      <c r="A29" s="100" t="s">
        <v>61</v>
      </c>
      <c r="B29" s="101">
        <v>80</v>
      </c>
      <c r="C29" s="109">
        <v>0</v>
      </c>
      <c r="D29" s="101">
        <f>B29*C29</f>
        <v>0</v>
      </c>
    </row>
    <row r="30" spans="1:9" ht="15">
      <c r="A30" s="100" t="s">
        <v>33</v>
      </c>
      <c r="B30" s="101">
        <v>280</v>
      </c>
      <c r="C30" s="110">
        <f>Anzahl_Sportlerinnen_mit_ITP</f>
        <v>0</v>
      </c>
      <c r="D30" s="101">
        <f>B30*C30</f>
        <v>0</v>
      </c>
    </row>
    <row r="31" spans="1:9" ht="15">
      <c r="A31" s="85"/>
      <c r="B31" s="101"/>
      <c r="C31" s="110"/>
      <c r="D31" s="101">
        <f t="shared" si="0"/>
        <v>0</v>
      </c>
    </row>
    <row r="32" spans="1:9" ht="15">
      <c r="A32" s="85"/>
      <c r="B32" s="101"/>
      <c r="C32" s="110"/>
      <c r="D32" s="101">
        <f t="shared" si="0"/>
        <v>0</v>
      </c>
    </row>
    <row r="33" spans="1:4" ht="15">
      <c r="A33" s="103"/>
      <c r="B33" s="104"/>
      <c r="C33" s="111"/>
      <c r="D33" s="104">
        <f t="shared" si="0"/>
        <v>0</v>
      </c>
    </row>
    <row r="34" spans="1:4">
      <c r="A34" s="85"/>
      <c r="B34" s="85"/>
      <c r="C34" s="102"/>
      <c r="D34" s="85"/>
    </row>
    <row r="35" spans="1:4" ht="15.75">
      <c r="C35" s="105" t="s">
        <v>34</v>
      </c>
      <c r="D35" s="106">
        <f>SUM(D25:D33)</f>
        <v>0</v>
      </c>
    </row>
    <row r="37" spans="1:4" ht="30" customHeight="1">
      <c r="A37" s="187" t="s">
        <v>69</v>
      </c>
      <c r="B37" s="85"/>
      <c r="C37" s="85" t="s">
        <v>24</v>
      </c>
      <c r="D37" s="102"/>
    </row>
    <row r="38" spans="1:4">
      <c r="A38" s="187"/>
      <c r="B38" s="85"/>
      <c r="C38" s="85" t="s">
        <v>35</v>
      </c>
      <c r="D38" s="102"/>
    </row>
    <row r="39" spans="1:4">
      <c r="A39" s="85"/>
      <c r="B39" s="85"/>
      <c r="C39" s="86" t="s">
        <v>36</v>
      </c>
      <c r="D39" s="102"/>
    </row>
    <row r="40" spans="1:4">
      <c r="A40" s="85"/>
      <c r="B40" s="85"/>
      <c r="C40" s="86" t="s">
        <v>37</v>
      </c>
      <c r="D40" s="102"/>
    </row>
    <row r="41" spans="1:4" ht="15">
      <c r="A41" s="85"/>
      <c r="B41" s="85"/>
      <c r="C41" s="87" t="s">
        <v>38</v>
      </c>
      <c r="D41" s="107"/>
    </row>
    <row r="42" spans="1:4">
      <c r="A42" s="85"/>
      <c r="B42" s="85"/>
      <c r="C42" s="85"/>
      <c r="D42" s="102"/>
    </row>
    <row r="43" spans="1:4">
      <c r="A43" s="85"/>
      <c r="B43" s="85"/>
      <c r="C43" s="84" t="s">
        <v>39</v>
      </c>
    </row>
    <row r="44" spans="1:4">
      <c r="A44" s="85"/>
      <c r="B44" s="85"/>
    </row>
    <row r="49" spans="1:1" ht="15">
      <c r="A49" s="108"/>
    </row>
  </sheetData>
  <mergeCells count="1">
    <mergeCell ref="A37:A38"/>
  </mergeCells>
  <phoneticPr fontId="21" type="noConversion"/>
  <pageMargins left="0.9055118110236221" right="0.19685039370078741" top="0.39370078740157483" bottom="0.59055118110236227" header="0.31496062992125984" footer="0.31496062992125984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21</vt:i4>
      </vt:variant>
    </vt:vector>
  </HeadingPairs>
  <TitlesOfParts>
    <vt:vector size="23" baseType="lpstr">
      <vt:lpstr>Meldungen</vt:lpstr>
      <vt:lpstr>Rechnung</vt:lpstr>
      <vt:lpstr>Altersklassen</vt:lpstr>
      <vt:lpstr>Anzahl_männlicher_Offizieller</vt:lpstr>
      <vt:lpstr>Anzahl_männlicher_Offizieller_mit_ITP</vt:lpstr>
      <vt:lpstr>Anzahl_männlicher_Offizieller_ohne_ITP</vt:lpstr>
      <vt:lpstr>Anzahl_Sportlerinnen</vt:lpstr>
      <vt:lpstr>Anzahl_Sportlerinnen_mit_ITP</vt:lpstr>
      <vt:lpstr>Anzahl_Sportlerinnen_ohne_ITP</vt:lpstr>
      <vt:lpstr>Anzahl_weiblicher_Offizieller</vt:lpstr>
      <vt:lpstr>Anzahl_weiblicher_Offizieller_mit_ITP</vt:lpstr>
      <vt:lpstr>Anzahl_weiblicher_Offizieller_ohne_ITP</vt:lpstr>
      <vt:lpstr>Meldungen!Druckbereich</vt:lpstr>
      <vt:lpstr>Rechnung!Druckbereich</vt:lpstr>
      <vt:lpstr>Geschlecht</vt:lpstr>
      <vt:lpstr>Gewichtsklassen2</vt:lpstr>
      <vt:lpstr>ITC_choice</vt:lpstr>
      <vt:lpstr>Jahre</vt:lpstr>
      <vt:lpstr>männlich</vt:lpstr>
      <vt:lpstr>no_nein</vt:lpstr>
      <vt:lpstr>weiblich</vt:lpstr>
      <vt:lpstr>yes_ja</vt:lpstr>
      <vt:lpstr>yes_no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entry form</dc:title>
  <dc:creator>thuringian judo federation</dc:creator>
  <cp:keywords>judo</cp:keywords>
  <cp:lastModifiedBy>Windows-Benutzer</cp:lastModifiedBy>
  <cp:lastPrinted>2017-10-17T10:25:28Z</cp:lastPrinted>
  <dcterms:created xsi:type="dcterms:W3CDTF">2010-12-16T07:24:27Z</dcterms:created>
  <dcterms:modified xsi:type="dcterms:W3CDTF">2017-10-17T11:29:53Z</dcterms:modified>
</cp:coreProperties>
</file>